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7350"/>
  </bookViews>
  <sheets>
    <sheet name="основная номинация" sheetId="1" r:id="rId1"/>
  </sheets>
  <definedNames>
    <definedName name="_xlnm.Print_Area" localSheetId="0">'основная номинация'!$A$1:$H$61</definedName>
  </definedNames>
  <calcPr calcId="145621"/>
</workbook>
</file>

<file path=xl/calcChain.xml><?xml version="1.0" encoding="utf-8"?>
<calcChain xmlns="http://schemas.openxmlformats.org/spreadsheetml/2006/main">
  <c r="J11" i="1" l="1"/>
  <c r="H11" i="1" s="1"/>
  <c r="H25" i="1" l="1"/>
  <c r="H26" i="1"/>
  <c r="H24" i="1"/>
  <c r="H22" i="1"/>
  <c r="H16" i="1"/>
  <c r="H31" i="1" s="1"/>
  <c r="H15" i="1"/>
  <c r="H14" i="1"/>
  <c r="H13" i="1"/>
  <c r="H12" i="1"/>
  <c r="H10" i="1"/>
  <c r="H9" i="1"/>
  <c r="H7" i="1"/>
  <c r="H6" i="1"/>
  <c r="H5" i="1"/>
  <c r="H29" i="1" l="1"/>
  <c r="H30" i="1"/>
  <c r="H32" i="1"/>
</calcChain>
</file>

<file path=xl/comments1.xml><?xml version="1.0" encoding="utf-8"?>
<comments xmlns="http://schemas.openxmlformats.org/spreadsheetml/2006/main">
  <authors>
    <author>Макаревич Светлана Юрьевна</author>
  </authors>
  <commentList>
    <comment ref="B9" authorId="0">
      <text>
        <r>
          <rPr>
            <sz val="9"/>
            <color indexed="81"/>
            <rFont val="Times New Roman"/>
            <family val="1"/>
            <charset val="204"/>
          </rPr>
          <t>Критерии отнесения продукции к инновационнной - см. примечание к показателю 5 в Методике проведения Конкурса</t>
        </r>
      </text>
    </comment>
    <comment ref="B10" authorId="0">
      <text>
        <r>
          <rPr>
            <sz val="9"/>
            <color indexed="81"/>
            <rFont val="Times New Roman"/>
            <family val="1"/>
            <charset val="204"/>
          </rPr>
          <t>Критерии отнесени к затратам на технологические инновации - см. примечание к показателю 6 в Методике проведения Конкурса</t>
        </r>
      </text>
    </comment>
    <comment ref="B22" authorId="0">
      <text>
        <r>
          <rPr>
            <sz val="9"/>
            <color indexed="81"/>
            <rFont val="Times New Roman"/>
            <family val="1"/>
            <charset val="204"/>
          </rPr>
          <t>Баллы начисляются по шкале, приведенной в примечании к показателю 13 в Методике проведения конкурса</t>
        </r>
      </text>
    </comment>
    <comment ref="B28" authorId="0">
      <text>
        <r>
          <rPr>
            <sz val="9"/>
            <color indexed="81"/>
            <rFont val="Times New Roman"/>
            <family val="1"/>
            <charset val="204"/>
          </rPr>
          <t xml:space="preserve">Баллы начисляются по шкале, приведенной в примечании к показателю 14 в Методике проведения Конкурса  </t>
        </r>
      </text>
    </comment>
    <comment ref="F35" authorId="0">
      <text>
        <r>
          <rPr>
            <sz val="9"/>
            <color indexed="81"/>
            <rFont val="Times New Roman"/>
            <family val="1"/>
            <charset val="204"/>
          </rPr>
          <t>За изменение выбросов/сбросов/отходов  в % к предыдущему периоду баллы начисляются по шкале, приведенной в Методике проведения Конкурса</t>
        </r>
      </text>
    </comment>
  </commentList>
</comments>
</file>

<file path=xl/sharedStrings.xml><?xml version="1.0" encoding="utf-8"?>
<sst xmlns="http://schemas.openxmlformats.org/spreadsheetml/2006/main" count="59" uniqueCount="58">
  <si>
    <t>9 месяцев 2012</t>
  </si>
  <si>
    <t>Значение  индекса</t>
  </si>
  <si>
    <t>Чистая прибыль, млн. руб.</t>
  </si>
  <si>
    <t>Производительность труда (выручка на одного работающего), млн. рублей</t>
  </si>
  <si>
    <t>Значение итогового индекса</t>
  </si>
  <si>
    <t>Объем годовой выручки от реализации продукции (услуг), млрд.руб.</t>
  </si>
  <si>
    <t>9 месяцев 2013</t>
  </si>
  <si>
    <t>№</t>
  </si>
  <si>
    <t>Критерий</t>
  </si>
  <si>
    <t xml:space="preserve">Был ли у компании выход на новые рынки сбыта (в т.ч. на внешние) в 2012-2013 гг. (да-1, нет-0) </t>
  </si>
  <si>
    <t>Доля инновационной продукции в совокупном объеме реализации продукции (услуг), %</t>
  </si>
  <si>
    <t>Доля затрат на технологические инновации в совокупном объеме реализации продукции (услуг), %</t>
  </si>
  <si>
    <t>Объем выпуска инновационной продукции, млн. руб.</t>
  </si>
  <si>
    <t>Получение в 2013 г. патентов и иных документов, подтверждающих наличие зарегистрированных разработок, шт.</t>
  </si>
  <si>
    <t>Объем затрат энергоресурсов на 1 рубль выпускаемой продукции, руб.</t>
  </si>
  <si>
    <t>Объем сэкономленных средств в результате внедрения в 2013 году энергосберегающих технологий (в % от суммы эксплуатационных расходов)</t>
  </si>
  <si>
    <t>Наличие у компании в 2013 собственных разработок и НИОКР по энергосбережению (да-1, нет-0)</t>
  </si>
  <si>
    <t>Наличие сертифицированных (регистрированных) систем экологического менеджмента (по 1 баллу за каждую):</t>
  </si>
  <si>
    <t>- другие</t>
  </si>
  <si>
    <t>ISO 14001 (международный, российский)</t>
  </si>
  <si>
    <t xml:space="preserve">EMAS (европейская схема экологического менеджмента и аудита) </t>
  </si>
  <si>
    <t>GMP (наилучшая существующая практика)</t>
  </si>
  <si>
    <t>FSC (лесного попечительского совета)</t>
  </si>
  <si>
    <t xml:space="preserve">Затраты на охрану окружающей среды (стоимость реализованных природоохранных программ и проектов, в том числе, поддержка эко-менеджмента, экообразования), баллов за тыс. руб. </t>
  </si>
  <si>
    <t>- платежи</t>
  </si>
  <si>
    <t>- штрафы</t>
  </si>
  <si>
    <t>- ущерб</t>
  </si>
  <si>
    <t>Итог в баллах</t>
  </si>
  <si>
    <t>Размер платы, штрафов, ущербов за негативное воздействие на окружающую среду (в целом), тыс.руб.:</t>
  </si>
  <si>
    <t>В среднем изменение, %</t>
  </si>
  <si>
    <t xml:space="preserve">Итоговый балл в спецноминации «За инновационное развитие» </t>
  </si>
  <si>
    <t>Итоговый балл в спецноминации «За высокую энергоэффективность»</t>
  </si>
  <si>
    <t>Итоговый балл в спецноминации «За экологическую ответственность</t>
  </si>
  <si>
    <t>Количество баллов</t>
  </si>
  <si>
    <t>Наименование показателя</t>
  </si>
  <si>
    <t xml:space="preserve">Изменение в процентах (+/-) </t>
  </si>
  <si>
    <t>Таблица для заполнения участниками в номинации "За экологическую ответственность"</t>
  </si>
  <si>
    <t xml:space="preserve">Снижение/увеличение негативного воздействия на окружающую среду по ключевым показателям в процентах к предыдущему периоду: </t>
  </si>
  <si>
    <t>(1) выбросы (тонн):</t>
  </si>
  <si>
    <t>- валовый объем:</t>
  </si>
  <si>
    <t>- NOx</t>
  </si>
  <si>
    <t>- Sox</t>
  </si>
  <si>
    <t>- CO</t>
  </si>
  <si>
    <t xml:space="preserve">В среднем по подпункту </t>
  </si>
  <si>
    <t>(2) сбросы (тонн):</t>
  </si>
  <si>
    <t>- ХПК</t>
  </si>
  <si>
    <t>- БПК</t>
  </si>
  <si>
    <t>- взвешенные вещества</t>
  </si>
  <si>
    <t>- нефтепродукты</t>
  </si>
  <si>
    <t>В среднем по подпункту</t>
  </si>
  <si>
    <t>(3) отходы (тонн):</t>
  </si>
  <si>
    <t>- 1 класс опасности</t>
  </si>
  <si>
    <t>- 2 класс опасности</t>
  </si>
  <si>
    <t>- 3 класс опасности</t>
  </si>
  <si>
    <t>Первые 3 квартала 2012 г.</t>
  </si>
  <si>
    <t>Первые 3 квартала 2013 г.</t>
  </si>
  <si>
    <t>ВНИМАНИЕ!!! В таблице приведен пример расчета показателей.</t>
  </si>
  <si>
    <t>Все пункты обязательны для заполнения.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</si>
</sst>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lightUp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0" xfId="0" applyFill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0" xfId="0" applyFont="1" applyAlignment="1" applyProtection="1">
      <alignment wrapText="1"/>
    </xf>
    <xf numFmtId="0" fontId="3" fillId="0" borderId="0" xfId="0" applyFont="1" applyAlignment="1" applyProtection="1">
      <alignment wrapText="1"/>
      <protection locked="0"/>
    </xf>
    <xf numFmtId="0" fontId="3" fillId="0" borderId="6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5"/>
  <sheetViews>
    <sheetView showGridLines="0" tabSelected="1" workbookViewId="0">
      <pane xSplit="2" ySplit="4" topLeftCell="C26" activePane="bottomRight" state="frozen"/>
      <selection pane="topRight" activeCell="B1" sqref="B1"/>
      <selection pane="bottomLeft" activeCell="A2" sqref="A2"/>
      <selection pane="bottomRight" activeCell="H13" sqref="H13"/>
    </sheetView>
  </sheetViews>
  <sheetFormatPr defaultColWidth="8.85546875" defaultRowHeight="15" x14ac:dyDescent="0.25"/>
  <cols>
    <col min="1" max="1" width="3.7109375" style="2" customWidth="1"/>
    <col min="2" max="2" width="34.85546875" style="2" customWidth="1"/>
    <col min="3" max="3" width="8.85546875" style="2"/>
    <col min="4" max="4" width="8.85546875" style="22"/>
    <col min="5" max="5" width="9.7109375" style="2" customWidth="1"/>
    <col min="6" max="6" width="8.42578125" style="2" customWidth="1"/>
    <col min="7" max="7" width="9.7109375" style="2" customWidth="1"/>
    <col min="8" max="8" width="9.42578125" style="2" customWidth="1"/>
    <col min="9" max="9" width="8.85546875" style="2"/>
    <col min="10" max="10" width="8.85546875" style="30" customWidth="1"/>
    <col min="11" max="16384" width="8.85546875" style="2"/>
  </cols>
  <sheetData>
    <row r="1" spans="1:10" s="1" customFormat="1" ht="14.45" x14ac:dyDescent="0.3">
      <c r="J1" s="29"/>
    </row>
    <row r="2" spans="1:10" ht="14.45" customHeight="1" x14ac:dyDescent="0.25">
      <c r="A2" s="35" t="s">
        <v>56</v>
      </c>
      <c r="B2" s="35"/>
      <c r="C2" s="35"/>
      <c r="D2" s="35"/>
      <c r="E2" s="35"/>
      <c r="F2" s="35"/>
      <c r="G2" s="35"/>
      <c r="H2" s="35"/>
    </row>
    <row r="3" spans="1:10" ht="15.75" x14ac:dyDescent="0.25">
      <c r="A3" s="36" t="s">
        <v>57</v>
      </c>
      <c r="B3" s="36"/>
      <c r="C3" s="36"/>
      <c r="D3" s="37"/>
      <c r="E3" s="36"/>
      <c r="F3" s="36"/>
      <c r="G3" s="36"/>
      <c r="H3" s="36"/>
    </row>
    <row r="4" spans="1:10" s="4" customFormat="1" ht="45" x14ac:dyDescent="0.25">
      <c r="A4" s="3" t="s">
        <v>7</v>
      </c>
      <c r="B4" s="3" t="s">
        <v>8</v>
      </c>
      <c r="C4" s="3">
        <v>2010</v>
      </c>
      <c r="D4" s="3">
        <v>2011</v>
      </c>
      <c r="E4" s="3" t="s">
        <v>0</v>
      </c>
      <c r="F4" s="3">
        <v>2012</v>
      </c>
      <c r="G4" s="3" t="s">
        <v>6</v>
      </c>
      <c r="H4" s="3" t="s">
        <v>1</v>
      </c>
      <c r="J4" s="31"/>
    </row>
    <row r="5" spans="1:10" ht="45" x14ac:dyDescent="0.25">
      <c r="A5" s="5">
        <v>1</v>
      </c>
      <c r="B5" s="6" t="s">
        <v>5</v>
      </c>
      <c r="C5" s="5">
        <v>4050</v>
      </c>
      <c r="D5" s="5">
        <v>4787</v>
      </c>
      <c r="E5" s="5">
        <v>4000</v>
      </c>
      <c r="F5" s="5">
        <v>5006</v>
      </c>
      <c r="G5" s="5">
        <v>4300</v>
      </c>
      <c r="H5" s="5">
        <f>0.2*D5/C5+0.2*F5/D5+0.6*G5/E5</f>
        <v>1.0905448423843382</v>
      </c>
    </row>
    <row r="6" spans="1:10" x14ac:dyDescent="0.25">
      <c r="A6" s="5">
        <v>2</v>
      </c>
      <c r="B6" s="6" t="s">
        <v>2</v>
      </c>
      <c r="C6" s="5">
        <v>30</v>
      </c>
      <c r="D6" s="5">
        <v>35</v>
      </c>
      <c r="E6" s="5">
        <v>27</v>
      </c>
      <c r="F6" s="5">
        <v>46</v>
      </c>
      <c r="G6" s="5">
        <v>32</v>
      </c>
      <c r="H6" s="5">
        <f>0.2*D6/C6+0.2*F6/D6+0.6*G6/E6</f>
        <v>1.2073015873015873</v>
      </c>
    </row>
    <row r="7" spans="1:10" ht="45" x14ac:dyDescent="0.25">
      <c r="A7" s="5">
        <v>3</v>
      </c>
      <c r="B7" s="6" t="s">
        <v>3</v>
      </c>
      <c r="C7" s="7"/>
      <c r="D7" s="7"/>
      <c r="E7" s="5">
        <v>0.4</v>
      </c>
      <c r="F7" s="7"/>
      <c r="G7" s="5">
        <v>0.41499999999999998</v>
      </c>
      <c r="H7" s="5">
        <f>G7/E7</f>
        <v>1.0374999999999999</v>
      </c>
    </row>
    <row r="8" spans="1:10" ht="45" x14ac:dyDescent="0.25">
      <c r="A8" s="5">
        <v>4</v>
      </c>
      <c r="B8" s="6" t="s">
        <v>9</v>
      </c>
      <c r="C8" s="7"/>
      <c r="D8" s="7"/>
      <c r="E8" s="7"/>
      <c r="F8" s="7"/>
      <c r="G8" s="7"/>
      <c r="H8" s="5"/>
    </row>
    <row r="9" spans="1:10" ht="45" x14ac:dyDescent="0.25">
      <c r="A9" s="5">
        <v>5</v>
      </c>
      <c r="B9" s="8" t="s">
        <v>10</v>
      </c>
      <c r="C9" s="7"/>
      <c r="D9" s="7"/>
      <c r="E9" s="7"/>
      <c r="F9" s="7"/>
      <c r="G9" s="9">
        <v>20</v>
      </c>
      <c r="H9" s="5">
        <f>G9</f>
        <v>20</v>
      </c>
    </row>
    <row r="10" spans="1:10" ht="45" x14ac:dyDescent="0.25">
      <c r="A10" s="5">
        <v>6</v>
      </c>
      <c r="B10" s="8" t="s">
        <v>11</v>
      </c>
      <c r="C10" s="7"/>
      <c r="D10" s="7"/>
      <c r="E10" s="7"/>
      <c r="F10" s="7"/>
      <c r="G10" s="9">
        <v>15</v>
      </c>
      <c r="H10" s="5">
        <f>G10</f>
        <v>15</v>
      </c>
    </row>
    <row r="11" spans="1:10" ht="30" x14ac:dyDescent="0.25">
      <c r="A11" s="5">
        <v>7</v>
      </c>
      <c r="B11" s="6" t="s">
        <v>12</v>
      </c>
      <c r="C11" s="7"/>
      <c r="D11" s="7"/>
      <c r="E11" s="9">
        <v>0</v>
      </c>
      <c r="F11" s="7"/>
      <c r="G11" s="9">
        <v>450</v>
      </c>
      <c r="H11" s="5">
        <f>IF(J11&gt;1,1,0)</f>
        <v>0</v>
      </c>
      <c r="J11" s="34">
        <f>IF(E11&gt;0,G11/E11,0)</f>
        <v>0</v>
      </c>
    </row>
    <row r="12" spans="1:10" ht="75" x14ac:dyDescent="0.25">
      <c r="A12" s="5">
        <v>8</v>
      </c>
      <c r="B12" s="10" t="s">
        <v>13</v>
      </c>
      <c r="C12" s="11"/>
      <c r="D12" s="11"/>
      <c r="E12" s="11"/>
      <c r="F12" s="11"/>
      <c r="G12" s="12">
        <v>2</v>
      </c>
      <c r="H12" s="13">
        <f>IF(G12&gt;0,1,0)</f>
        <v>1</v>
      </c>
    </row>
    <row r="13" spans="1:10" ht="45" x14ac:dyDescent="0.25">
      <c r="A13" s="5">
        <v>9</v>
      </c>
      <c r="B13" s="10" t="s">
        <v>14</v>
      </c>
      <c r="C13" s="11"/>
      <c r="D13" s="11"/>
      <c r="E13" s="11"/>
      <c r="F13" s="12">
        <v>0.5</v>
      </c>
      <c r="G13" s="12">
        <v>0.25</v>
      </c>
      <c r="H13" s="13">
        <f>1-(G13/F13)</f>
        <v>0.5</v>
      </c>
    </row>
    <row r="14" spans="1:10" ht="75" x14ac:dyDescent="0.25">
      <c r="A14" s="5">
        <v>10</v>
      </c>
      <c r="B14" s="10" t="s">
        <v>15</v>
      </c>
      <c r="C14" s="11"/>
      <c r="D14" s="11"/>
      <c r="E14" s="11"/>
      <c r="F14" s="11"/>
      <c r="G14" s="12">
        <v>15</v>
      </c>
      <c r="H14" s="13">
        <f>G14</f>
        <v>15</v>
      </c>
    </row>
    <row r="15" spans="1:10" ht="45" x14ac:dyDescent="0.25">
      <c r="A15" s="5">
        <v>11</v>
      </c>
      <c r="B15" s="10" t="s">
        <v>16</v>
      </c>
      <c r="C15" s="11"/>
      <c r="D15" s="11"/>
      <c r="E15" s="11"/>
      <c r="F15" s="11"/>
      <c r="G15" s="12">
        <v>1</v>
      </c>
      <c r="H15" s="13">
        <f>G15</f>
        <v>1</v>
      </c>
    </row>
    <row r="16" spans="1:10" ht="60" x14ac:dyDescent="0.25">
      <c r="A16" s="5">
        <v>12</v>
      </c>
      <c r="B16" s="10" t="s">
        <v>17</v>
      </c>
      <c r="C16" s="11"/>
      <c r="D16" s="11"/>
      <c r="E16" s="11"/>
      <c r="F16" s="11"/>
      <c r="G16" s="11"/>
      <c r="H16" s="13">
        <f>SUM(E17:E21)+SUM(G17:G21)</f>
        <v>3</v>
      </c>
    </row>
    <row r="17" spans="1:10" ht="30" x14ac:dyDescent="0.25">
      <c r="A17" s="5"/>
      <c r="B17" s="10" t="s">
        <v>19</v>
      </c>
      <c r="C17" s="11"/>
      <c r="D17" s="11"/>
      <c r="E17" s="12">
        <v>1</v>
      </c>
      <c r="F17" s="11"/>
      <c r="G17" s="12">
        <v>1</v>
      </c>
      <c r="H17" s="13"/>
    </row>
    <row r="18" spans="1:10" ht="45" x14ac:dyDescent="0.25">
      <c r="A18" s="5"/>
      <c r="B18" s="10" t="s">
        <v>20</v>
      </c>
      <c r="C18" s="11"/>
      <c r="D18" s="11"/>
      <c r="E18" s="12"/>
      <c r="F18" s="11"/>
      <c r="G18" s="12"/>
      <c r="H18" s="13"/>
    </row>
    <row r="19" spans="1:10" s="15" customFormat="1" ht="30" x14ac:dyDescent="0.25">
      <c r="A19" s="9"/>
      <c r="B19" s="14" t="s">
        <v>21</v>
      </c>
      <c r="C19" s="11"/>
      <c r="D19" s="11"/>
      <c r="E19" s="12"/>
      <c r="F19" s="11"/>
      <c r="G19" s="12">
        <v>1</v>
      </c>
      <c r="H19" s="12"/>
      <c r="J19" s="32"/>
    </row>
    <row r="20" spans="1:10" s="15" customFormat="1" ht="30" x14ac:dyDescent="0.25">
      <c r="A20" s="9"/>
      <c r="B20" s="14" t="s">
        <v>22</v>
      </c>
      <c r="C20" s="11"/>
      <c r="D20" s="11"/>
      <c r="E20" s="12"/>
      <c r="F20" s="11"/>
      <c r="G20" s="12"/>
      <c r="H20" s="12"/>
      <c r="J20" s="32"/>
    </row>
    <row r="21" spans="1:10" s="15" customFormat="1" x14ac:dyDescent="0.25">
      <c r="A21" s="9"/>
      <c r="B21" s="9" t="s">
        <v>18</v>
      </c>
      <c r="C21" s="7"/>
      <c r="D21" s="7"/>
      <c r="E21" s="9"/>
      <c r="F21" s="7"/>
      <c r="G21" s="9"/>
      <c r="H21" s="9"/>
      <c r="J21" s="32"/>
    </row>
    <row r="22" spans="1:10" s="15" customFormat="1" ht="105" x14ac:dyDescent="0.25">
      <c r="A22" s="9">
        <v>13</v>
      </c>
      <c r="B22" s="9" t="s">
        <v>23</v>
      </c>
      <c r="C22" s="7"/>
      <c r="D22" s="7"/>
      <c r="E22" s="9">
        <v>3</v>
      </c>
      <c r="F22" s="7"/>
      <c r="G22" s="9">
        <v>4</v>
      </c>
      <c r="H22" s="9">
        <f>E22+G22</f>
        <v>7</v>
      </c>
      <c r="J22" s="32"/>
    </row>
    <row r="23" spans="1:10" s="15" customFormat="1" ht="60" x14ac:dyDescent="0.25">
      <c r="A23" s="9">
        <v>14</v>
      </c>
      <c r="B23" s="9" t="s">
        <v>28</v>
      </c>
      <c r="C23" s="9"/>
      <c r="D23" s="9"/>
      <c r="E23" s="9"/>
      <c r="F23" s="9"/>
      <c r="G23" s="9"/>
      <c r="H23" s="9"/>
      <c r="J23" s="32"/>
    </row>
    <row r="24" spans="1:10" s="15" customFormat="1" x14ac:dyDescent="0.25">
      <c r="A24" s="9"/>
      <c r="B24" s="9" t="s">
        <v>24</v>
      </c>
      <c r="C24" s="7"/>
      <c r="D24" s="7"/>
      <c r="E24" s="9">
        <v>1</v>
      </c>
      <c r="F24" s="7"/>
      <c r="G24" s="9">
        <v>1</v>
      </c>
      <c r="H24" s="9">
        <f>(G24-E24)*100/E24</f>
        <v>0</v>
      </c>
      <c r="J24" s="32"/>
    </row>
    <row r="25" spans="1:10" s="15" customFormat="1" x14ac:dyDescent="0.25">
      <c r="A25" s="9"/>
      <c r="B25" s="9" t="s">
        <v>25</v>
      </c>
      <c r="C25" s="7"/>
      <c r="D25" s="7"/>
      <c r="E25" s="9">
        <v>50</v>
      </c>
      <c r="F25" s="7"/>
      <c r="G25" s="9">
        <v>47</v>
      </c>
      <c r="H25" s="9">
        <f>(G25-E25)*100/E25</f>
        <v>-6</v>
      </c>
      <c r="J25" s="32"/>
    </row>
    <row r="26" spans="1:10" s="15" customFormat="1" x14ac:dyDescent="0.25">
      <c r="A26" s="9"/>
      <c r="B26" s="9" t="s">
        <v>26</v>
      </c>
      <c r="C26" s="7"/>
      <c r="D26" s="7"/>
      <c r="E26" s="9">
        <v>600</v>
      </c>
      <c r="F26" s="7"/>
      <c r="G26" s="9">
        <v>570</v>
      </c>
      <c r="H26" s="9">
        <f>(G26-E26)*100/E26</f>
        <v>-5</v>
      </c>
      <c r="J26" s="32"/>
    </row>
    <row r="27" spans="1:10" s="15" customFormat="1" x14ac:dyDescent="0.25">
      <c r="A27" s="9"/>
      <c r="B27" s="9" t="s">
        <v>29</v>
      </c>
      <c r="C27" s="7"/>
      <c r="D27" s="7"/>
      <c r="E27" s="7"/>
      <c r="F27" s="7"/>
      <c r="G27" s="7"/>
      <c r="H27" s="9"/>
      <c r="J27" s="32"/>
    </row>
    <row r="28" spans="1:10" s="15" customFormat="1" x14ac:dyDescent="0.25">
      <c r="A28" s="9"/>
      <c r="B28" s="9" t="s">
        <v>27</v>
      </c>
      <c r="C28" s="7"/>
      <c r="D28" s="7"/>
      <c r="E28" s="7"/>
      <c r="F28" s="7"/>
      <c r="G28" s="7"/>
      <c r="H28" s="9"/>
      <c r="J28" s="32"/>
    </row>
    <row r="29" spans="1:10" s="15" customFormat="1" ht="30" x14ac:dyDescent="0.25">
      <c r="A29" s="9"/>
      <c r="B29" s="16" t="s">
        <v>30</v>
      </c>
      <c r="C29" s="7"/>
      <c r="D29" s="7"/>
      <c r="E29" s="7"/>
      <c r="F29" s="7"/>
      <c r="G29" s="7"/>
      <c r="H29" s="9">
        <f>0.3*(H9/100)+0.3*(H10/100)+0.2*H11+0.2*H12</f>
        <v>0.30499999999999999</v>
      </c>
      <c r="J29" s="32"/>
    </row>
    <row r="30" spans="1:10" s="15" customFormat="1" ht="45" x14ac:dyDescent="0.25">
      <c r="A30" s="9"/>
      <c r="B30" s="16" t="s">
        <v>31</v>
      </c>
      <c r="C30" s="7"/>
      <c r="D30" s="7"/>
      <c r="E30" s="7"/>
      <c r="F30" s="7"/>
      <c r="G30" s="7"/>
      <c r="H30" s="9">
        <f>0.4*H13+0.4*(H14/100)+0.2*H15</f>
        <v>0.46</v>
      </c>
      <c r="J30" s="32"/>
    </row>
    <row r="31" spans="1:10" s="15" customFormat="1" ht="30" x14ac:dyDescent="0.25">
      <c r="A31" s="9"/>
      <c r="B31" s="16" t="s">
        <v>32</v>
      </c>
      <c r="C31" s="7"/>
      <c r="D31" s="7"/>
      <c r="E31" s="7"/>
      <c r="F31" s="7"/>
      <c r="G31" s="7"/>
      <c r="H31" s="9">
        <f>H16+H22+H28+F42+F48+F53</f>
        <v>10</v>
      </c>
      <c r="J31" s="32"/>
    </row>
    <row r="32" spans="1:10" s="18" customFormat="1" x14ac:dyDescent="0.25">
      <c r="A32" s="17"/>
      <c r="B32" s="17" t="s">
        <v>4</v>
      </c>
      <c r="C32" s="7"/>
      <c r="D32" s="7"/>
      <c r="E32" s="7"/>
      <c r="F32" s="7"/>
      <c r="G32" s="7"/>
      <c r="H32" s="17">
        <f>H5+H6+H7+H8+0.3*(H9/100)+0.3*(H10/100)+0.2*H11+0.2*H12+0.4*H13+0.4*(H14/100)+0.2*H15+0.2*H16+0.4*(H22/10)+0.4*(H28/10)</f>
        <v>4.9803464296859259</v>
      </c>
      <c r="J32" s="33"/>
    </row>
    <row r="33" spans="1:10" s="18" customFormat="1" ht="55.15" customHeight="1" x14ac:dyDescent="0.3">
      <c r="A33" s="19"/>
      <c r="B33" s="19"/>
      <c r="C33" s="20"/>
      <c r="D33" s="20"/>
      <c r="E33" s="20"/>
      <c r="F33" s="20"/>
      <c r="G33" s="20"/>
      <c r="H33" s="19"/>
      <c r="J33" s="33"/>
    </row>
    <row r="34" spans="1:10" x14ac:dyDescent="0.25">
      <c r="B34" s="21" t="s">
        <v>36</v>
      </c>
    </row>
    <row r="35" spans="1:10" ht="59.45" customHeight="1" x14ac:dyDescent="0.25">
      <c r="A35" s="5"/>
      <c r="B35" s="23" t="s">
        <v>34</v>
      </c>
      <c r="C35" s="24" t="s">
        <v>54</v>
      </c>
      <c r="D35" s="24" t="s">
        <v>55</v>
      </c>
      <c r="E35" s="24" t="s">
        <v>35</v>
      </c>
      <c r="F35" s="24" t="s">
        <v>33</v>
      </c>
    </row>
    <row r="36" spans="1:10" ht="75" x14ac:dyDescent="0.25">
      <c r="A36" s="25"/>
      <c r="B36" s="26" t="s">
        <v>37</v>
      </c>
      <c r="C36" s="6"/>
      <c r="D36" s="5"/>
      <c r="E36" s="5"/>
      <c r="F36" s="5"/>
    </row>
    <row r="37" spans="1:10" x14ac:dyDescent="0.25">
      <c r="A37" s="25"/>
      <c r="B37" s="26" t="s">
        <v>38</v>
      </c>
      <c r="C37" s="6"/>
      <c r="D37" s="5"/>
      <c r="E37" s="5"/>
      <c r="F37" s="7"/>
    </row>
    <row r="38" spans="1:10" x14ac:dyDescent="0.25">
      <c r="A38" s="25"/>
      <c r="B38" s="26" t="s">
        <v>39</v>
      </c>
      <c r="C38" s="6"/>
      <c r="D38" s="5"/>
      <c r="E38" s="5"/>
      <c r="F38" s="7"/>
    </row>
    <row r="39" spans="1:10" ht="14.45" x14ac:dyDescent="0.3">
      <c r="A39" s="25"/>
      <c r="B39" s="26" t="s">
        <v>40</v>
      </c>
      <c r="C39" s="6"/>
      <c r="D39" s="5"/>
      <c r="E39" s="5"/>
      <c r="F39" s="7"/>
    </row>
    <row r="40" spans="1:10" ht="14.45" x14ac:dyDescent="0.3">
      <c r="A40" s="25"/>
      <c r="B40" s="26" t="s">
        <v>41</v>
      </c>
      <c r="C40" s="6"/>
      <c r="D40" s="5"/>
      <c r="E40" s="5"/>
      <c r="F40" s="7"/>
    </row>
    <row r="41" spans="1:10" ht="14.45" x14ac:dyDescent="0.3">
      <c r="A41" s="25"/>
      <c r="B41" s="26" t="s">
        <v>42</v>
      </c>
      <c r="C41" s="6"/>
      <c r="D41" s="5"/>
      <c r="E41" s="5"/>
      <c r="F41" s="7"/>
    </row>
    <row r="42" spans="1:10" x14ac:dyDescent="0.25">
      <c r="A42" s="25"/>
      <c r="B42" s="27" t="s">
        <v>43</v>
      </c>
      <c r="C42" s="6"/>
      <c r="D42" s="5"/>
      <c r="E42" s="5"/>
      <c r="F42" s="5"/>
    </row>
    <row r="43" spans="1:10" x14ac:dyDescent="0.25">
      <c r="A43" s="25"/>
      <c r="B43" s="26" t="s">
        <v>44</v>
      </c>
      <c r="C43" s="6"/>
      <c r="D43" s="5"/>
      <c r="E43" s="5"/>
      <c r="F43" s="7"/>
    </row>
    <row r="44" spans="1:10" x14ac:dyDescent="0.25">
      <c r="A44" s="25"/>
      <c r="B44" s="26" t="s">
        <v>45</v>
      </c>
      <c r="C44" s="6"/>
      <c r="D44" s="5"/>
      <c r="E44" s="5"/>
      <c r="F44" s="7"/>
    </row>
    <row r="45" spans="1:10" x14ac:dyDescent="0.25">
      <c r="A45" s="25"/>
      <c r="B45" s="26" t="s">
        <v>46</v>
      </c>
      <c r="C45" s="6"/>
      <c r="D45" s="5"/>
      <c r="E45" s="5"/>
      <c r="F45" s="7"/>
    </row>
    <row r="46" spans="1:10" x14ac:dyDescent="0.25">
      <c r="A46" s="25"/>
      <c r="B46" s="26" t="s">
        <v>47</v>
      </c>
      <c r="C46" s="6"/>
      <c r="D46" s="5"/>
      <c r="E46" s="5"/>
      <c r="F46" s="7"/>
    </row>
    <row r="47" spans="1:10" x14ac:dyDescent="0.25">
      <c r="A47" s="25"/>
      <c r="B47" s="26" t="s">
        <v>48</v>
      </c>
      <c r="C47" s="6"/>
      <c r="D47" s="5"/>
      <c r="E47" s="5"/>
      <c r="F47" s="7"/>
    </row>
    <row r="48" spans="1:10" x14ac:dyDescent="0.25">
      <c r="A48" s="25"/>
      <c r="B48" s="27" t="s">
        <v>49</v>
      </c>
      <c r="C48" s="8"/>
      <c r="D48" s="9"/>
      <c r="E48" s="9"/>
      <c r="F48" s="5"/>
    </row>
    <row r="49" spans="1:6" x14ac:dyDescent="0.25">
      <c r="A49" s="25"/>
      <c r="B49" s="26" t="s">
        <v>50</v>
      </c>
      <c r="C49" s="8"/>
      <c r="D49" s="9"/>
      <c r="E49" s="9"/>
      <c r="F49" s="7"/>
    </row>
    <row r="50" spans="1:6" x14ac:dyDescent="0.25">
      <c r="A50" s="25"/>
      <c r="B50" s="26" t="s">
        <v>51</v>
      </c>
      <c r="C50" s="8"/>
      <c r="D50" s="9"/>
      <c r="E50" s="9"/>
      <c r="F50" s="7"/>
    </row>
    <row r="51" spans="1:6" x14ac:dyDescent="0.25">
      <c r="A51" s="25"/>
      <c r="B51" s="26" t="s">
        <v>52</v>
      </c>
      <c r="C51" s="8"/>
      <c r="D51" s="9"/>
      <c r="E51" s="9"/>
      <c r="F51" s="7"/>
    </row>
    <row r="52" spans="1:6" x14ac:dyDescent="0.25">
      <c r="A52" s="25"/>
      <c r="B52" s="26" t="s">
        <v>53</v>
      </c>
      <c r="C52" s="8"/>
      <c r="D52" s="9"/>
      <c r="E52" s="9"/>
      <c r="F52" s="7"/>
    </row>
    <row r="53" spans="1:6" x14ac:dyDescent="0.25">
      <c r="A53" s="5"/>
      <c r="B53" s="27" t="s">
        <v>43</v>
      </c>
      <c r="C53" s="9"/>
      <c r="D53" s="9"/>
      <c r="E53" s="9"/>
      <c r="F53" s="5"/>
    </row>
    <row r="55" spans="1:6" ht="14.45" x14ac:dyDescent="0.3">
      <c r="B55" s="28"/>
    </row>
  </sheetData>
  <sheetProtection sheet="1" objects="1" scenarios="1"/>
  <mergeCells count="2">
    <mergeCell ref="A2:H2"/>
    <mergeCell ref="A3:H3"/>
  </mergeCells>
  <pageMargins left="0.5" right="0.3" top="0.4" bottom="0.36" header="0.31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основная номинация</vt:lpstr>
      <vt:lpstr>'основная номинация'!Область_печати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Макаревич Светлана Юрьевна</dc:creator>
  <cp:lastModifiedBy>Бандурко Юлия Геральтовна</cp:lastModifiedBy>
  <cp:lastPrinted>2013-10-28T06:52:13Z</cp:lastPrinted>
  <dcterms:created xsi:type="dcterms:W3CDTF">2013-10-25T07:43:22Z</dcterms:created>
  <dcterms:modified xsi:type="dcterms:W3CDTF">2014-01-15T12:39:21Z</dcterms:modified>
</cp:coreProperties>
</file>